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<sst xmlns="http://schemas.openxmlformats.org/spreadsheetml/2006/main" count="30" uniqueCount="17">
  <si>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Project Dollars</t>
  </si>
  <si>
    <t>Total Project Dollars</t>
  </si>
  <si>
    <t>CONSTRUCTION</t>
  </si>
  <si>
    <t>PROCUREMENT</t>
  </si>
  <si>
    <t xml:space="preserve"> </t>
  </si>
  <si>
    <t>DBE Goal</t>
  </si>
  <si>
    <t>% Difference</t>
  </si>
  <si>
    <t>%Difference</t>
  </si>
  <si>
    <t>DBE Committed Dollars</t>
  </si>
  <si>
    <t>Total DBE Committed Dollars</t>
  </si>
  <si>
    <t xml:space="preserve">Overall Assigned DBE Goal </t>
  </si>
  <si>
    <t>% DBE Achievement</t>
  </si>
  <si>
    <t>% DBE Achievements</t>
  </si>
  <si>
    <t>10 YEAR TOTAL</t>
  </si>
  <si>
    <t>no projects</t>
  </si>
  <si>
    <t>PROFESSIONAL SERVICES</t>
  </si>
  <si>
    <t>OTHER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</si>
</sst>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0" borderId="15" xfId="0" applyFont="1" applyBorder="1" applyAlignment="1" quotePrefix="1">
      <alignment horizontal="center"/>
    </xf>
    <xf numFmtId="44" fontId="6" fillId="0" borderId="11" xfId="44" applyFont="1" applyBorder="1" applyAlignment="1">
      <alignment/>
    </xf>
    <xf numFmtId="10" fontId="6" fillId="0" borderId="11" xfId="44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0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0" xfId="0" applyFont="1" applyBorder="1" applyAlignment="1">
      <alignment/>
    </xf>
    <xf numFmtId="5" fontId="6" fillId="0" borderId="11" xfId="44" applyNumberFormat="1" applyFont="1" applyBorder="1" applyAlignment="1">
      <alignment horizontal="center" vertical="center"/>
    </xf>
    <xf numFmtId="44" fontId="6" fillId="0" borderId="11" xfId="44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0" fontId="7" fillId="0" borderId="11" xfId="59" applyNumberFormat="1" applyFont="1" applyBorder="1" applyAlignment="1">
      <alignment horizontal="center"/>
    </xf>
    <xf numFmtId="10" fontId="7" fillId="0" borderId="0" xfId="59" applyNumberFormat="1" applyFont="1" applyBorder="1" applyAlignment="1">
      <alignment horizontal="center"/>
    </xf>
    <xf numFmtId="10" fontId="8" fillId="0" borderId="16" xfId="44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10" fontId="6" fillId="0" borderId="0" xfId="44" applyNumberFormat="1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6" fontId="7" fillId="0" borderId="0" xfId="44" applyNumberFormat="1" applyFont="1" applyBorder="1" applyAlignment="1">
      <alignment horizontal="center"/>
    </xf>
    <xf numFmtId="10" fontId="6" fillId="0" borderId="0" xfId="44" applyNumberFormat="1" applyFont="1" applyBorder="1" applyAlignment="1">
      <alignment horizontal="center" vertical="center"/>
    </xf>
    <xf numFmtId="10" fontId="7" fillId="0" borderId="18" xfId="59" applyNumberFormat="1" applyFont="1" applyBorder="1" applyAlignment="1">
      <alignment horizontal="center" vertical="center"/>
    </xf>
    <xf numFmtId="10" fontId="7" fillId="0" borderId="18" xfId="59" applyNumberFormat="1" applyFont="1" applyBorder="1" applyAlignment="1">
      <alignment horizontal="center"/>
    </xf>
    <xf numFmtId="10" fontId="8" fillId="0" borderId="19" xfId="44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10" fontId="6" fillId="0" borderId="20" xfId="44" applyNumberFormat="1" applyFont="1" applyBorder="1" applyAlignment="1">
      <alignment horizontal="center"/>
    </xf>
    <xf numFmtId="0" fontId="6" fillId="33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6" fontId="7" fillId="0" borderId="20" xfId="44" applyNumberFormat="1" applyFont="1" applyBorder="1" applyAlignment="1">
      <alignment horizontal="center"/>
    </xf>
    <xf numFmtId="10" fontId="6" fillId="0" borderId="20" xfId="44" applyNumberFormat="1" applyFont="1" applyBorder="1" applyAlignment="1">
      <alignment horizontal="center" vertical="center"/>
    </xf>
    <xf numFmtId="10" fontId="7" fillId="0" borderId="20" xfId="59" applyNumberFormat="1" applyFont="1" applyBorder="1" applyAlignment="1">
      <alignment horizontal="center"/>
    </xf>
    <xf numFmtId="10" fontId="8" fillId="0" borderId="21" xfId="44" applyNumberFormat="1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10" fontId="6" fillId="0" borderId="23" xfId="0" applyNumberFormat="1" applyFont="1" applyBorder="1" applyAlignment="1">
      <alignment horizontal="center"/>
    </xf>
    <xf numFmtId="168" fontId="6" fillId="0" borderId="23" xfId="44" applyNumberFormat="1" applyFont="1" applyBorder="1" applyAlignment="1">
      <alignment horizontal="center"/>
    </xf>
    <xf numFmtId="168" fontId="6" fillId="0" borderId="11" xfId="44" applyNumberFormat="1" applyFont="1" applyBorder="1" applyAlignment="1">
      <alignment horizontal="center"/>
    </xf>
    <xf numFmtId="168" fontId="6" fillId="0" borderId="20" xfId="44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168" fontId="7" fillId="0" borderId="20" xfId="0" applyNumberFormat="1" applyFont="1" applyBorder="1" applyAlignment="1">
      <alignment horizontal="center"/>
    </xf>
    <xf numFmtId="5" fontId="8" fillId="0" borderId="11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5" fontId="8" fillId="0" borderId="11" xfId="44" applyNumberFormat="1" applyFont="1" applyBorder="1" applyAlignment="1">
      <alignment horizontal="center"/>
    </xf>
    <xf numFmtId="5" fontId="8" fillId="0" borderId="0" xfId="44" applyNumberFormat="1" applyFont="1" applyBorder="1" applyAlignment="1">
      <alignment horizontal="center"/>
    </xf>
    <xf numFmtId="10" fontId="6" fillId="0" borderId="20" xfId="44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168" fontId="6" fillId="0" borderId="18" xfId="44" applyNumberFormat="1" applyFont="1" applyBorder="1" applyAlignment="1">
      <alignment horizontal="center"/>
    </xf>
    <xf numFmtId="10" fontId="6" fillId="0" borderId="18" xfId="44" applyNumberFormat="1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5" fontId="8" fillId="0" borderId="18" xfId="44" applyNumberFormat="1" applyFont="1" applyBorder="1" applyAlignment="1">
      <alignment horizontal="center"/>
    </xf>
    <xf numFmtId="10" fontId="8" fillId="0" borderId="24" xfId="44" applyNumberFormat="1" applyFont="1" applyBorder="1" applyAlignment="1">
      <alignment horizontal="center"/>
    </xf>
    <xf numFmtId="0" fontId="3" fillId="33" borderId="25" xfId="0" applyFont="1" applyFill="1" applyBorder="1" applyAlignment="1">
      <alignment/>
    </xf>
    <xf numFmtId="6" fontId="7" fillId="0" borderId="11" xfId="44" applyNumberFormat="1" applyFont="1" applyBorder="1" applyAlignment="1">
      <alignment horizontal="center"/>
    </xf>
    <xf numFmtId="10" fontId="6" fillId="0" borderId="11" xfId="44" applyNumberFormat="1" applyFont="1" applyBorder="1" applyAlignment="1">
      <alignment horizontal="center" vertical="center"/>
    </xf>
    <xf numFmtId="10" fontId="6" fillId="0" borderId="11" xfId="44" applyNumberFormat="1" applyFont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6" fontId="7" fillId="0" borderId="18" xfId="44" applyNumberFormat="1" applyFont="1" applyBorder="1" applyAlignment="1">
      <alignment horizontal="center"/>
    </xf>
    <xf numFmtId="10" fontId="6" fillId="0" borderId="18" xfId="44" applyNumberFormat="1" applyFont="1" applyBorder="1" applyAlignment="1">
      <alignment horizontal="center" vertical="center"/>
    </xf>
    <xf numFmtId="10" fontId="6" fillId="0" borderId="18" xfId="44" applyNumberFormat="1" applyFont="1" applyBorder="1" applyAlignment="1">
      <alignment horizontal="center" vertical="center" wrapText="1"/>
    </xf>
    <xf numFmtId="168" fontId="7" fillId="0" borderId="18" xfId="0" applyNumberFormat="1" applyFont="1" applyBorder="1" applyAlignment="1">
      <alignment horizontal="center"/>
    </xf>
    <xf numFmtId="0" fontId="3" fillId="33" borderId="26" xfId="0" applyFont="1" applyFill="1" applyBorder="1" applyAlignment="1">
      <alignment/>
    </xf>
    <xf numFmtId="5" fontId="9" fillId="0" borderId="20" xfId="0" applyNumberFormat="1" applyFont="1" applyBorder="1" applyAlignment="1">
      <alignment horizontal="center"/>
    </xf>
    <xf numFmtId="0" fontId="7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168" fontId="6" fillId="34" borderId="11" xfId="0" applyNumberFormat="1" applyFont="1" applyFill="1" applyBorder="1" applyAlignment="1">
      <alignment horizontal="center"/>
    </xf>
    <xf numFmtId="10" fontId="6" fillId="34" borderId="11" xfId="0" applyNumberFormat="1" applyFont="1" applyFill="1" applyBorder="1" applyAlignment="1">
      <alignment horizontal="center"/>
    </xf>
    <xf numFmtId="44" fontId="6" fillId="0" borderId="32" xfId="44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33" borderId="34" xfId="0" applyFill="1" applyBorder="1" applyAlignment="1">
      <alignment/>
    </xf>
    <xf numFmtId="0" fontId="1" fillId="0" borderId="32" xfId="0" applyFont="1" applyBorder="1" applyAlignment="1">
      <alignment/>
    </xf>
    <xf numFmtId="168" fontId="7" fillId="0" borderId="32" xfId="44" applyNumberFormat="1" applyFont="1" applyBorder="1" applyAlignment="1">
      <alignment horizontal="center"/>
    </xf>
    <xf numFmtId="44" fontId="7" fillId="0" borderId="32" xfId="44" applyFont="1" applyBorder="1" applyAlignment="1">
      <alignment/>
    </xf>
    <xf numFmtId="10" fontId="7" fillId="0" borderId="32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0" fontId="7" fillId="33" borderId="32" xfId="0" applyFont="1" applyFill="1" applyBorder="1" applyAlignment="1">
      <alignment/>
    </xf>
    <xf numFmtId="0" fontId="9" fillId="0" borderId="32" xfId="0" applyFont="1" applyBorder="1" applyAlignment="1">
      <alignment/>
    </xf>
    <xf numFmtId="6" fontId="7" fillId="0" borderId="32" xfId="44" applyNumberFormat="1" applyFont="1" applyBorder="1" applyAlignment="1">
      <alignment horizontal="center"/>
    </xf>
    <xf numFmtId="9" fontId="6" fillId="0" borderId="32" xfId="0" applyNumberFormat="1" applyFont="1" applyBorder="1" applyAlignment="1">
      <alignment horizontal="center" vertical="center"/>
    </xf>
    <xf numFmtId="0" fontId="7" fillId="34" borderId="32" xfId="0" applyFont="1" applyFill="1" applyBorder="1" applyAlignment="1">
      <alignment/>
    </xf>
    <xf numFmtId="9" fontId="7" fillId="0" borderId="32" xfId="0" applyNumberFormat="1" applyFont="1" applyBorder="1" applyAlignment="1">
      <alignment horizontal="center"/>
    </xf>
    <xf numFmtId="5" fontId="9" fillId="0" borderId="32" xfId="0" applyNumberFormat="1" applyFont="1" applyBorder="1" applyAlignment="1">
      <alignment horizontal="center"/>
    </xf>
    <xf numFmtId="5" fontId="9" fillId="0" borderId="32" xfId="44" applyNumberFormat="1" applyFont="1" applyBorder="1" applyAlignment="1">
      <alignment horizontal="center"/>
    </xf>
    <xf numFmtId="10" fontId="8" fillId="0" borderId="35" xfId="59" applyNumberFormat="1" applyFont="1" applyBorder="1" applyAlignment="1">
      <alignment horizontal="center"/>
    </xf>
    <xf numFmtId="0" fontId="6" fillId="33" borderId="36" xfId="0" applyFont="1" applyFill="1" applyBorder="1" applyAlignment="1">
      <alignment/>
    </xf>
    <xf numFmtId="10" fontId="6" fillId="0" borderId="23" xfId="44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5" sqref="A1:L35"/>
    </sheetView>
  </sheetViews>
  <sheetFormatPr defaultColWidth="9.140625" defaultRowHeight="12.75"/>
  <cols>
    <col min="1" max="1" width="23.421875" style="0" customWidth="1"/>
    <col min="2" max="2" width="11.00390625" style="0" customWidth="1"/>
    <col min="3" max="3" width="12.140625" style="0" customWidth="1"/>
    <col min="4" max="4" width="11.00390625" style="0" customWidth="1"/>
    <col min="5" max="5" width="12.7109375" style="0" customWidth="1"/>
    <col min="6" max="6" width="12.28125" style="0" customWidth="1"/>
    <col min="7" max="7" width="11.7109375" style="0" customWidth="1"/>
    <col min="8" max="8" width="11.28125" style="0" customWidth="1"/>
    <col min="9" max="9" width="13.28125" style="0" customWidth="1"/>
    <col min="10" max="10" width="12.8515625" style="0" customWidth="1"/>
    <col min="11" max="11" width="12.7109375" style="0" customWidth="1"/>
    <col min="12" max="12" width="14.8515625" style="0" bestFit="1" customWidth="1"/>
  </cols>
  <sheetData>
    <row r="1" ht="13.5" thickBot="1">
      <c r="A1" s="4"/>
    </row>
    <row r="2" spans="1:24" ht="13.5" thickBot="1">
      <c r="A2" s="6"/>
      <c r="B2" s="5">
        <v>2001</v>
      </c>
      <c r="C2" s="5">
        <v>2002</v>
      </c>
      <c r="D2" s="5">
        <v>2003</v>
      </c>
      <c r="E2" s="5">
        <v>2004</v>
      </c>
      <c r="F2" s="5">
        <v>2005</v>
      </c>
      <c r="G2" s="5">
        <v>2006</v>
      </c>
      <c r="H2" s="5">
        <v>2007</v>
      </c>
      <c r="I2" s="5">
        <v>2008</v>
      </c>
      <c r="J2" s="8">
        <v>2009</v>
      </c>
      <c r="K2" s="8">
        <v>2010</v>
      </c>
      <c r="L2" s="87" t="s">
        <v>13</v>
      </c>
      <c r="N2" s="4"/>
      <c r="O2" s="4"/>
      <c r="P2" s="4"/>
      <c r="Q2" s="4"/>
      <c r="R2" s="4"/>
      <c r="T2" s="4"/>
      <c r="U2" s="4"/>
      <c r="V2" s="4"/>
      <c r="W2" s="4"/>
      <c r="X2" s="4"/>
    </row>
    <row r="3" spans="1:29" ht="12.75">
      <c r="A3" s="1"/>
      <c r="B3" s="2"/>
      <c r="C3" s="2"/>
      <c r="D3" s="2"/>
      <c r="E3" s="2"/>
      <c r="F3" s="7"/>
      <c r="G3" s="7"/>
      <c r="H3" s="41"/>
      <c r="I3" s="61"/>
      <c r="J3" s="65"/>
      <c r="K3" s="72"/>
      <c r="L3" s="8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>
      <c r="A4" s="17" t="s">
        <v>2</v>
      </c>
      <c r="B4" s="42"/>
      <c r="C4" s="3"/>
      <c r="D4" s="3"/>
      <c r="E4" s="3"/>
      <c r="F4" s="3"/>
      <c r="G4" s="3"/>
      <c r="H4" s="3"/>
      <c r="I4" s="3"/>
      <c r="J4" s="55"/>
      <c r="K4" s="33"/>
      <c r="L4" s="8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12" ht="12.75">
      <c r="A5" s="11" t="s">
        <v>8</v>
      </c>
      <c r="B5" s="44">
        <v>13646</v>
      </c>
      <c r="C5" s="45">
        <v>18439</v>
      </c>
      <c r="D5" s="45">
        <v>133250</v>
      </c>
      <c r="E5" s="45">
        <v>481108</v>
      </c>
      <c r="F5" s="45">
        <v>624460</v>
      </c>
      <c r="G5" s="45">
        <v>372881</v>
      </c>
      <c r="H5" s="45">
        <v>109360</v>
      </c>
      <c r="I5" s="45">
        <v>15145</v>
      </c>
      <c r="J5" s="56">
        <v>279347</v>
      </c>
      <c r="K5" s="46">
        <v>393183</v>
      </c>
      <c r="L5" s="90">
        <f>SUM(A5:K5)</f>
        <v>2440819</v>
      </c>
    </row>
    <row r="6" spans="1:12" ht="12.75">
      <c r="A6" s="11" t="s">
        <v>0</v>
      </c>
      <c r="B6" s="44">
        <v>109165</v>
      </c>
      <c r="C6" s="45">
        <v>73785</v>
      </c>
      <c r="D6" s="45">
        <v>564200</v>
      </c>
      <c r="E6" s="45">
        <v>2144074</v>
      </c>
      <c r="F6" s="45">
        <v>709378</v>
      </c>
      <c r="G6" s="45">
        <v>372881</v>
      </c>
      <c r="H6" s="45">
        <v>406770</v>
      </c>
      <c r="I6" s="45">
        <v>502000</v>
      </c>
      <c r="J6" s="56">
        <v>956742</v>
      </c>
      <c r="K6" s="46">
        <v>1517336</v>
      </c>
      <c r="L6" s="90">
        <f>SUM(A6:K6)</f>
        <v>7356331</v>
      </c>
    </row>
    <row r="7" spans="1:12" ht="12.75">
      <c r="A7" s="11" t="s">
        <v>5</v>
      </c>
      <c r="B7" s="104">
        <v>0.15</v>
      </c>
      <c r="C7" s="10">
        <v>0.27</v>
      </c>
      <c r="D7" s="10">
        <v>0.198</v>
      </c>
      <c r="E7" s="10">
        <v>0.198</v>
      </c>
      <c r="F7" s="10">
        <v>0.2663</v>
      </c>
      <c r="G7" s="10">
        <v>0.1998</v>
      </c>
      <c r="H7" s="10">
        <v>0.1956</v>
      </c>
      <c r="I7" s="10">
        <v>0.1976</v>
      </c>
      <c r="J7" s="57">
        <v>0.2304</v>
      </c>
      <c r="K7" s="34">
        <v>0.2534</v>
      </c>
      <c r="L7" s="91"/>
    </row>
    <row r="8" spans="1:12" ht="12.75">
      <c r="A8" s="11" t="s">
        <v>11</v>
      </c>
      <c r="B8" s="43">
        <f>SUM(B5/B6)</f>
        <v>0.12500343516694912</v>
      </c>
      <c r="C8" s="12">
        <f>SUM(C5/C6)</f>
        <v>0.24990174154638475</v>
      </c>
      <c r="D8" s="12">
        <f>SUM(D5/D6)</f>
        <v>0.23617511520737328</v>
      </c>
      <c r="E8" s="12">
        <f>SUM(E5/E6)</f>
        <v>0.22438964326790958</v>
      </c>
      <c r="F8" s="12">
        <f>SUM(F5/F6)</f>
        <v>0.8802923124201766</v>
      </c>
      <c r="G8" s="12">
        <v>1</v>
      </c>
      <c r="H8" s="12">
        <f>SUM(H5/H6)</f>
        <v>0.268849718514148</v>
      </c>
      <c r="I8" s="12">
        <v>0.0301</v>
      </c>
      <c r="J8" s="58">
        <v>0.292</v>
      </c>
      <c r="K8" s="58">
        <v>0.2433</v>
      </c>
      <c r="L8" s="92">
        <f>SUM(L5/L6)</f>
        <v>0.33179841961978057</v>
      </c>
    </row>
    <row r="9" spans="1:12" ht="12.75">
      <c r="A9" s="11" t="s">
        <v>6</v>
      </c>
      <c r="B9" s="43">
        <f aca="true" t="shared" si="0" ref="B9:K9">(B8-B7)</f>
        <v>-0.024996564833050877</v>
      </c>
      <c r="C9" s="12">
        <f t="shared" si="0"/>
        <v>-0.020098258453615264</v>
      </c>
      <c r="D9" s="12">
        <f t="shared" si="0"/>
        <v>0.03817511520737327</v>
      </c>
      <c r="E9" s="12">
        <f t="shared" si="0"/>
        <v>0.026389643267909574</v>
      </c>
      <c r="F9" s="12">
        <f t="shared" si="0"/>
        <v>0.6139923124201766</v>
      </c>
      <c r="G9" s="12">
        <f t="shared" si="0"/>
        <v>0.8002</v>
      </c>
      <c r="H9" s="12">
        <f t="shared" si="0"/>
        <v>0.07324971851414802</v>
      </c>
      <c r="I9" s="12">
        <f t="shared" si="0"/>
        <v>-0.1675</v>
      </c>
      <c r="J9" s="58">
        <f t="shared" si="0"/>
        <v>0.06159999999999999</v>
      </c>
      <c r="K9" s="12">
        <f t="shared" si="0"/>
        <v>-0.010100000000000026</v>
      </c>
      <c r="L9" s="93"/>
    </row>
    <row r="10" spans="1:12" ht="12.75">
      <c r="A10" s="15"/>
      <c r="B10" s="14"/>
      <c r="C10" s="14"/>
      <c r="D10" s="14"/>
      <c r="E10" s="14"/>
      <c r="F10" s="14"/>
      <c r="G10" s="14"/>
      <c r="H10" s="26"/>
      <c r="I10" s="14"/>
      <c r="J10" s="66"/>
      <c r="K10" s="35"/>
      <c r="L10" s="94"/>
    </row>
    <row r="11" spans="1:12" ht="12.75">
      <c r="A11" s="17" t="s">
        <v>15</v>
      </c>
      <c r="B11" s="16"/>
      <c r="C11" s="16"/>
      <c r="D11" s="16"/>
      <c r="E11" s="16"/>
      <c r="F11" s="16"/>
      <c r="G11" s="16"/>
      <c r="H11" s="27"/>
      <c r="I11" s="16"/>
      <c r="J11" s="67"/>
      <c r="K11" s="36"/>
      <c r="L11" s="95"/>
    </row>
    <row r="12" spans="1:12" ht="12.75">
      <c r="A12" s="11" t="s">
        <v>8</v>
      </c>
      <c r="B12" s="9">
        <v>0</v>
      </c>
      <c r="C12" s="9">
        <v>0</v>
      </c>
      <c r="D12" s="18">
        <v>5000</v>
      </c>
      <c r="E12" s="19">
        <v>0</v>
      </c>
      <c r="F12" s="19">
        <v>0</v>
      </c>
      <c r="G12" s="19">
        <v>0</v>
      </c>
      <c r="H12" s="28">
        <v>662262</v>
      </c>
      <c r="I12" s="62">
        <v>25884</v>
      </c>
      <c r="J12" s="68">
        <v>52670</v>
      </c>
      <c r="K12" s="37">
        <v>37318</v>
      </c>
      <c r="L12" s="96">
        <f>SUM(D12:H12)</f>
        <v>667262</v>
      </c>
    </row>
    <row r="13" spans="1:12" ht="12.75">
      <c r="A13" s="11" t="s">
        <v>0</v>
      </c>
      <c r="B13" s="9">
        <v>0</v>
      </c>
      <c r="C13" s="9">
        <v>0</v>
      </c>
      <c r="D13" s="18">
        <v>5000</v>
      </c>
      <c r="E13" s="19">
        <v>0</v>
      </c>
      <c r="F13" s="19">
        <v>0</v>
      </c>
      <c r="G13" s="19">
        <v>0</v>
      </c>
      <c r="H13" s="28">
        <v>8930438</v>
      </c>
      <c r="I13" s="62">
        <v>120000</v>
      </c>
      <c r="J13" s="68">
        <v>102660</v>
      </c>
      <c r="K13" s="37">
        <v>167743</v>
      </c>
      <c r="L13" s="96">
        <f>SUM(D13:H13)</f>
        <v>8935438</v>
      </c>
    </row>
    <row r="14" spans="1:12" ht="12.75">
      <c r="A14" s="11" t="s">
        <v>5</v>
      </c>
      <c r="B14" s="9"/>
      <c r="C14" s="9"/>
      <c r="D14" s="19"/>
      <c r="E14" s="19"/>
      <c r="F14" s="19"/>
      <c r="G14" s="19"/>
      <c r="H14" s="29">
        <v>0.2157</v>
      </c>
      <c r="I14" s="63">
        <v>0.2157</v>
      </c>
      <c r="J14" s="69">
        <v>0.15</v>
      </c>
      <c r="K14" s="38">
        <v>0.15</v>
      </c>
      <c r="L14" s="92"/>
    </row>
    <row r="15" spans="1:12" ht="12.75">
      <c r="A15" s="11" t="s">
        <v>12</v>
      </c>
      <c r="B15" s="13">
        <v>0</v>
      </c>
      <c r="C15" s="13">
        <v>0</v>
      </c>
      <c r="D15" s="20">
        <f>SUM(D12/D13)</f>
        <v>1</v>
      </c>
      <c r="E15" s="20">
        <v>0</v>
      </c>
      <c r="F15" s="20">
        <v>0</v>
      </c>
      <c r="G15" s="20">
        <v>0</v>
      </c>
      <c r="H15" s="29">
        <v>0.0742</v>
      </c>
      <c r="I15" s="64" t="s">
        <v>14</v>
      </c>
      <c r="J15" s="70">
        <v>0.5131</v>
      </c>
      <c r="K15" s="54">
        <v>0.2225</v>
      </c>
      <c r="L15" s="92">
        <f>SUM(L12/L13)</f>
        <v>0.07467591404025185</v>
      </c>
    </row>
    <row r="16" spans="1:12" ht="12.75">
      <c r="A16" s="11" t="s">
        <v>6</v>
      </c>
      <c r="B16" s="13">
        <v>0</v>
      </c>
      <c r="C16" s="13">
        <v>0</v>
      </c>
      <c r="D16" s="20">
        <v>0</v>
      </c>
      <c r="E16" s="20">
        <v>0</v>
      </c>
      <c r="F16" s="20">
        <v>0</v>
      </c>
      <c r="G16" s="20">
        <v>0</v>
      </c>
      <c r="H16" s="30">
        <f>(H15-H14)</f>
        <v>-0.14150000000000001</v>
      </c>
      <c r="I16" s="30">
        <v>0</v>
      </c>
      <c r="J16" s="30">
        <f>(J15-J14)</f>
        <v>0.3631</v>
      </c>
      <c r="K16" s="30">
        <f>(K15-K14)</f>
        <v>0.07250000000000001</v>
      </c>
      <c r="L16" s="97"/>
    </row>
    <row r="17" spans="1:12" ht="12.75">
      <c r="A17" s="15"/>
      <c r="B17" s="14"/>
      <c r="C17" s="14"/>
      <c r="D17" s="14"/>
      <c r="E17" s="14"/>
      <c r="F17" s="14"/>
      <c r="G17" s="14"/>
      <c r="H17" s="26"/>
      <c r="I17" s="14"/>
      <c r="J17" s="66"/>
      <c r="K17" s="35"/>
      <c r="L17" s="94"/>
    </row>
    <row r="18" spans="1:12" ht="12.75">
      <c r="A18" s="79" t="s">
        <v>16</v>
      </c>
      <c r="B18" s="80"/>
      <c r="C18" s="80"/>
      <c r="D18" s="80"/>
      <c r="E18" s="80"/>
      <c r="F18" s="80"/>
      <c r="G18" s="80"/>
      <c r="H18" s="81"/>
      <c r="I18" s="80"/>
      <c r="J18" s="82"/>
      <c r="K18" s="83"/>
      <c r="L18" s="98"/>
    </row>
    <row r="19" spans="1:12" ht="12.75">
      <c r="A19" s="11" t="s">
        <v>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84">
        <v>1269743</v>
      </c>
      <c r="J19" s="84">
        <v>1433813</v>
      </c>
      <c r="K19" s="84">
        <v>1479268</v>
      </c>
      <c r="L19" s="96">
        <f>SUM(I19:K19)</f>
        <v>4182824</v>
      </c>
    </row>
    <row r="20" spans="1:12" ht="12.75">
      <c r="A20" s="11" t="s">
        <v>0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84">
        <v>18139183</v>
      </c>
      <c r="J20" s="84">
        <v>20483039</v>
      </c>
      <c r="K20" s="84">
        <v>21132392</v>
      </c>
      <c r="L20" s="96">
        <f>SUM(I20:K20)</f>
        <v>59754614</v>
      </c>
    </row>
    <row r="21" spans="1:12" ht="12.75">
      <c r="A21" s="11" t="s">
        <v>5</v>
      </c>
      <c r="B21" s="9"/>
      <c r="C21" s="9"/>
      <c r="D21" s="19"/>
      <c r="E21" s="19"/>
      <c r="F21" s="19"/>
      <c r="G21" s="19"/>
      <c r="H21" s="19"/>
      <c r="I21" s="63">
        <v>0.07</v>
      </c>
      <c r="J21" s="63">
        <v>0.07</v>
      </c>
      <c r="K21" s="69">
        <v>0.07</v>
      </c>
      <c r="L21" s="86"/>
    </row>
    <row r="22" spans="1:12" ht="12.75">
      <c r="A22" s="11" t="s">
        <v>12</v>
      </c>
      <c r="B22" s="13">
        <v>0</v>
      </c>
      <c r="C22" s="13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85">
        <v>0.104</v>
      </c>
      <c r="J22" s="85">
        <v>0.0807</v>
      </c>
      <c r="K22" s="85">
        <v>0.0811</v>
      </c>
      <c r="L22" s="92">
        <f>SUM(L19/L20)</f>
        <v>0.07000001706981154</v>
      </c>
    </row>
    <row r="23" spans="1:12" ht="12.75">
      <c r="A23" s="11" t="s">
        <v>6</v>
      </c>
      <c r="B23" s="13">
        <v>0</v>
      </c>
      <c r="C23" s="13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30">
        <f>(I22-I21)</f>
        <v>0.03399999999999999</v>
      </c>
      <c r="J23" s="30">
        <f>(J22-J21)</f>
        <v>0.010699999999999987</v>
      </c>
      <c r="K23" s="30">
        <f>(K22-K21)</f>
        <v>0.011099999999999999</v>
      </c>
      <c r="L23" s="98"/>
    </row>
    <row r="24" spans="1:12" ht="12.75">
      <c r="A24" s="15"/>
      <c r="B24" s="14"/>
      <c r="C24" s="14"/>
      <c r="D24" s="14"/>
      <c r="E24" s="14"/>
      <c r="F24" s="14"/>
      <c r="G24" s="14"/>
      <c r="H24" s="26"/>
      <c r="I24" s="14"/>
      <c r="J24" s="66"/>
      <c r="K24" s="35"/>
      <c r="L24" s="94"/>
    </row>
    <row r="25" spans="1:12" ht="12.75">
      <c r="A25" s="17" t="s">
        <v>3</v>
      </c>
      <c r="B25" s="16"/>
      <c r="C25" s="16"/>
      <c r="D25" s="16"/>
      <c r="E25" s="16"/>
      <c r="F25" s="16"/>
      <c r="G25" s="16"/>
      <c r="H25" s="27"/>
      <c r="I25" s="16"/>
      <c r="J25" s="67"/>
      <c r="K25" s="36"/>
      <c r="L25" s="95"/>
    </row>
    <row r="26" spans="1:12" ht="12.75">
      <c r="A26" s="11" t="s">
        <v>8</v>
      </c>
      <c r="B26" s="45">
        <v>89403</v>
      </c>
      <c r="C26" s="45">
        <v>54304</v>
      </c>
      <c r="D26" s="45">
        <v>37615</v>
      </c>
      <c r="E26" s="45">
        <v>75211</v>
      </c>
      <c r="F26" s="45">
        <v>145219</v>
      </c>
      <c r="G26" s="47">
        <v>158059</v>
      </c>
      <c r="H26" s="48">
        <v>662263</v>
      </c>
      <c r="I26" s="47">
        <v>336553</v>
      </c>
      <c r="J26" s="71">
        <v>148591</v>
      </c>
      <c r="K26" s="49">
        <v>162783</v>
      </c>
      <c r="L26" s="90">
        <f>SUM(A26:K26)</f>
        <v>1870001</v>
      </c>
    </row>
    <row r="27" spans="1:12" ht="12.75">
      <c r="A27" s="11" t="s">
        <v>0</v>
      </c>
      <c r="B27" s="45">
        <v>2626732</v>
      </c>
      <c r="C27" s="45">
        <v>2164152</v>
      </c>
      <c r="D27" s="45">
        <v>1734354</v>
      </c>
      <c r="E27" s="45">
        <v>4559787</v>
      </c>
      <c r="F27" s="45">
        <v>4712130</v>
      </c>
      <c r="G27" s="47">
        <v>4482400</v>
      </c>
      <c r="H27" s="48">
        <v>4909115</v>
      </c>
      <c r="I27" s="47">
        <v>593490</v>
      </c>
      <c r="J27" s="71">
        <v>7952252</v>
      </c>
      <c r="K27" s="49">
        <v>4846552</v>
      </c>
      <c r="L27" s="90">
        <f>SUM(A27:K27)</f>
        <v>38580964</v>
      </c>
    </row>
    <row r="28" spans="1:12" ht="12.75">
      <c r="A28" s="11" t="s">
        <v>5</v>
      </c>
      <c r="B28" s="10">
        <v>0.03</v>
      </c>
      <c r="C28" s="10">
        <v>0.034</v>
      </c>
      <c r="D28" s="10">
        <v>0.0475</v>
      </c>
      <c r="E28" s="10">
        <v>0.0475</v>
      </c>
      <c r="F28" s="10">
        <v>0.0245</v>
      </c>
      <c r="G28" s="10">
        <v>0.0498</v>
      </c>
      <c r="H28" s="25">
        <v>0.0357</v>
      </c>
      <c r="I28" s="10">
        <v>0.0512</v>
      </c>
      <c r="J28" s="57">
        <v>0.0218</v>
      </c>
      <c r="K28" s="34">
        <v>0.0206</v>
      </c>
      <c r="L28" s="92"/>
    </row>
    <row r="29" spans="1:12" ht="12.75">
      <c r="A29" s="11" t="s">
        <v>12</v>
      </c>
      <c r="B29" s="21">
        <f>SUM(B26/B27)</f>
        <v>0.03403582855045737</v>
      </c>
      <c r="C29" s="21">
        <f>SUM(C26/C27)</f>
        <v>0.025092507365471556</v>
      </c>
      <c r="D29" s="21">
        <f>SUM(D26/D27)</f>
        <v>0.021688190530883545</v>
      </c>
      <c r="E29" s="21">
        <f>SUM(E26/E27)</f>
        <v>0.01649441081348756</v>
      </c>
      <c r="F29" s="21">
        <f>SUM(F26/F27)</f>
        <v>0.030818122589996454</v>
      </c>
      <c r="G29" s="21">
        <v>0.0336</v>
      </c>
      <c r="H29" s="22">
        <v>0.0256</v>
      </c>
      <c r="I29" s="21">
        <v>0.0565</v>
      </c>
      <c r="J29" s="31">
        <v>0.0187</v>
      </c>
      <c r="K29" s="39">
        <v>0.0336</v>
      </c>
      <c r="L29" s="92">
        <f>SUM(L26/L27)</f>
        <v>0.04846952502275474</v>
      </c>
    </row>
    <row r="30" spans="1:12" ht="12.75">
      <c r="A30" s="11" t="s">
        <v>7</v>
      </c>
      <c r="B30" s="21">
        <f aca="true" t="shared" si="1" ref="B30:K30">(B29-B28)</f>
        <v>0.004035828550457372</v>
      </c>
      <c r="C30" s="21">
        <f t="shared" si="1"/>
        <v>-0.008907492634528447</v>
      </c>
      <c r="D30" s="21">
        <f t="shared" si="1"/>
        <v>-0.025811809469116456</v>
      </c>
      <c r="E30" s="21">
        <f t="shared" si="1"/>
        <v>-0.03100558918651244</v>
      </c>
      <c r="F30" s="21">
        <f t="shared" si="1"/>
        <v>0.006318122589996453</v>
      </c>
      <c r="G30" s="21">
        <f t="shared" si="1"/>
        <v>-0.0162</v>
      </c>
      <c r="H30" s="31">
        <f t="shared" si="1"/>
        <v>-0.010100000000000001</v>
      </c>
      <c r="I30" s="21">
        <f t="shared" si="1"/>
        <v>0.005299999999999999</v>
      </c>
      <c r="J30" s="31">
        <f t="shared" si="1"/>
        <v>-0.0030999999999999986</v>
      </c>
      <c r="K30" s="31">
        <f t="shared" si="1"/>
        <v>0.012999999999999998</v>
      </c>
      <c r="L30" s="99"/>
    </row>
    <row r="31" spans="1:12" ht="12.75">
      <c r="A31" s="15"/>
      <c r="B31" s="14"/>
      <c r="C31" s="14"/>
      <c r="D31" s="14"/>
      <c r="E31" s="14"/>
      <c r="F31" s="14"/>
      <c r="G31" s="14"/>
      <c r="H31" s="26"/>
      <c r="I31" s="14"/>
      <c r="J31" s="66"/>
      <c r="K31" s="35"/>
      <c r="L31" s="94"/>
    </row>
    <row r="32" spans="1:12" ht="12.75">
      <c r="A32" s="17" t="s">
        <v>9</v>
      </c>
      <c r="B32" s="50">
        <f aca="true" t="shared" si="2" ref="B32:G33">SUM(B5+B12+B26)</f>
        <v>103049</v>
      </c>
      <c r="C32" s="50">
        <f t="shared" si="2"/>
        <v>72743</v>
      </c>
      <c r="D32" s="50">
        <f t="shared" si="2"/>
        <v>175865</v>
      </c>
      <c r="E32" s="50">
        <f t="shared" si="2"/>
        <v>556319</v>
      </c>
      <c r="F32" s="50">
        <f t="shared" si="2"/>
        <v>769679</v>
      </c>
      <c r="G32" s="50">
        <f t="shared" si="2"/>
        <v>530940</v>
      </c>
      <c r="H32" s="51">
        <v>850250</v>
      </c>
      <c r="I32" s="50">
        <v>351698</v>
      </c>
      <c r="J32" s="73">
        <f>SUM(J5+J12+J26)</f>
        <v>480608</v>
      </c>
      <c r="K32" s="73">
        <f>SUM(K5+K12+K26)</f>
        <v>593284</v>
      </c>
      <c r="L32" s="100">
        <f>SUM(L5+L12+L26)</f>
        <v>4978082</v>
      </c>
    </row>
    <row r="33" spans="1:12" ht="12.75">
      <c r="A33" s="17" t="s">
        <v>1</v>
      </c>
      <c r="B33" s="52">
        <f t="shared" si="2"/>
        <v>2735897</v>
      </c>
      <c r="C33" s="52">
        <f t="shared" si="2"/>
        <v>2237937</v>
      </c>
      <c r="D33" s="52">
        <f t="shared" si="2"/>
        <v>2303554</v>
      </c>
      <c r="E33" s="52">
        <f t="shared" si="2"/>
        <v>6703861</v>
      </c>
      <c r="F33" s="52">
        <f t="shared" si="2"/>
        <v>5421508</v>
      </c>
      <c r="G33" s="52">
        <f t="shared" si="2"/>
        <v>4855281</v>
      </c>
      <c r="H33" s="53">
        <v>13183146</v>
      </c>
      <c r="I33" s="52">
        <v>6455899</v>
      </c>
      <c r="J33" s="59">
        <v>6922000</v>
      </c>
      <c r="K33" s="73">
        <v>17585000</v>
      </c>
      <c r="L33" s="101">
        <f>SUM(L6+L13+L27)</f>
        <v>54872733</v>
      </c>
    </row>
    <row r="34" spans="1:12" ht="13.5" thickBot="1">
      <c r="A34" s="24" t="s">
        <v>10</v>
      </c>
      <c r="B34" s="23">
        <v>0.043</v>
      </c>
      <c r="C34" s="23">
        <v>0.047</v>
      </c>
      <c r="D34" s="23">
        <v>0.115</v>
      </c>
      <c r="E34" s="23">
        <v>0.0898</v>
      </c>
      <c r="F34" s="23">
        <v>0.0298</v>
      </c>
      <c r="G34" s="23">
        <v>0.0725</v>
      </c>
      <c r="H34" s="32">
        <v>0.0797</v>
      </c>
      <c r="I34" s="23">
        <v>0.0863</v>
      </c>
      <c r="J34" s="60">
        <v>0.0667</v>
      </c>
      <c r="K34" s="40">
        <v>0.0602</v>
      </c>
      <c r="L34" s="102"/>
    </row>
    <row r="35" spans="1:12" ht="13.5" thickBot="1">
      <c r="A35" s="74"/>
      <c r="B35" s="75"/>
      <c r="C35" s="75"/>
      <c r="D35" s="75"/>
      <c r="E35" s="75"/>
      <c r="F35" s="75"/>
      <c r="G35" s="75"/>
      <c r="H35" s="76"/>
      <c r="I35" s="75"/>
      <c r="J35" s="77"/>
      <c r="K35" s="78"/>
      <c r="L35" s="103"/>
    </row>
    <row r="36" ht="13.5" thickTop="1">
      <c r="A36" t="s">
        <v>4</v>
      </c>
    </row>
  </sheetData>
  <sheetProtection/>
  <printOptions/>
  <pageMargins left="1.02" right="0.75" top="1" bottom="1" header="0.5" footer="0.5"/>
  <pageSetup fitToHeight="1" fitToWidth="1" horizontalDpi="600" verticalDpi="600" orientation="landscape" scale="75" r:id="rId1"/>
  <headerFooter alignWithMargins="0">
    <oddHeader>&amp;C&amp;"Arial,Bold"MILWAUKEE COUNTY  
10 YEAR DBE COMMITMENT ACHIEVEMENTS FOR FTA FEDERALLY ASSISTED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</dc:creator>
  <cp:keywords/>
  <dc:description/>
  <cp:lastModifiedBy>JodiMapp</cp:lastModifiedBy>
  <cp:lastPrinted>2011-07-28T20:49:07Z</cp:lastPrinted>
  <dcterms:created xsi:type="dcterms:W3CDTF">2003-07-24T13:21:40Z</dcterms:created>
  <dcterms:modified xsi:type="dcterms:W3CDTF">2011-09-07T20:44:58Z</dcterms:modified>
  <cp:category/>
  <cp:version/>
  <cp:contentType/>
  <cp:contentStatus/>
</cp:coreProperties>
</file>