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lwaukeecountywi-my.sharepoint.com/personal/celia_benton_milwaukeecountywi_gov/Documents/"/>
    </mc:Choice>
  </mc:AlternateContent>
  <xr:revisionPtr revIDLastSave="0" documentId="8_{EBD91C4E-5673-4D34-B65D-849B80BC64E2}" xr6:coauthVersionLast="47" xr6:coauthVersionMax="47" xr10:uidLastSave="{00000000-0000-0000-0000-000000000000}"/>
  <bookViews>
    <workbookView xWindow="-28920" yWindow="-1800" windowWidth="29040" windowHeight="15840" xr2:uid="{82A7BD54-B5EB-43F2-B390-616498C6EE30}"/>
  </bookViews>
  <sheets>
    <sheet name="Draft Budget Full Co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P6" i="1"/>
  <c r="N6" i="1"/>
  <c r="R6" i="1" s="1"/>
  <c r="M7" i="1"/>
  <c r="M9" i="1" s="1"/>
  <c r="M10" i="1" s="1"/>
  <c r="N10" i="1" s="1"/>
  <c r="P7" i="1" l="1"/>
  <c r="P9" i="1"/>
  <c r="Q9" i="1" s="1"/>
  <c r="P10" i="1"/>
  <c r="N7" i="1"/>
  <c r="R7" i="1" s="1"/>
  <c r="N9" i="1"/>
  <c r="R9" i="1" l="1"/>
  <c r="Q10" i="1"/>
  <c r="R10" i="1" s="1"/>
  <c r="R11" i="1" s="1"/>
  <c r="J7" i="1"/>
  <c r="K7" i="1" s="1"/>
  <c r="J6" i="1"/>
  <c r="I6" i="1"/>
  <c r="K6" i="1" l="1"/>
  <c r="E5" i="1" l="1"/>
  <c r="E6" i="1" s="1"/>
  <c r="E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tc={77D81CDF-8DBC-4347-879B-0008FF059693}</author>
  </authors>
  <commentList>
    <comment ref="A5" authorId="0" shapeId="0" xr:uid="{77D81CDF-8DBC-4347-879B-0008FF059693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Expected job classification is 33M
Reply:
    $33.10 to $46.58</t>
      </text>
    </comment>
  </commentList>
</comments>
</file>

<file path=xl/sharedStrings.xml><?xml version="1.0" encoding="utf-8"?>
<sst xmlns="http://schemas.openxmlformats.org/spreadsheetml/2006/main" count="31" uniqueCount="23">
  <si>
    <t>Use</t>
  </si>
  <si>
    <t>Account Code</t>
  </si>
  <si>
    <t>Amount</t>
  </si>
  <si>
    <t>Source</t>
  </si>
  <si>
    <t>LTE Salary and Benefits for Business Liaison 2025/2026</t>
  </si>
  <si>
    <t>LTE Salary and Benefits for Business Liaison 2026/2027</t>
  </si>
  <si>
    <t>LTE Salary and Benefits for Business Liaison 2027/2028</t>
  </si>
  <si>
    <t>LTE Salary and Benefits for Business Liaison 2028/2029</t>
  </si>
  <si>
    <t>ED Fund Remaining Balance</t>
  </si>
  <si>
    <t>ED Reserve</t>
  </si>
  <si>
    <t>Commercial corridor activation (small business build out design support, renderings)</t>
  </si>
  <si>
    <t>Building Bridges Small Business Grants</t>
  </si>
  <si>
    <t>WEDC Small Business Development Grants</t>
  </si>
  <si>
    <t>Economic Development Building Bridges Budget</t>
  </si>
  <si>
    <t>DRAFT</t>
  </si>
  <si>
    <t>Offtime</t>
  </si>
  <si>
    <t>Fringe and SS</t>
  </si>
  <si>
    <t>51006/54000</t>
  </si>
  <si>
    <t>Building Bridges/Econ Dev Marketing, branding, placemaking activities and website maintenance</t>
  </si>
  <si>
    <t>6% Pension</t>
  </si>
  <si>
    <t>SS</t>
  </si>
  <si>
    <t>Healthcare</t>
  </si>
  <si>
    <t>5%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</si>
</sst>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wrapText="1"/>
    </xf>
    <xf numFmtId="44" fontId="0" fillId="0" borderId="1" xfId="1" applyFont="1" applyBorder="1" applyAlignment="1">
      <alignment wrapText="1"/>
    </xf>
    <xf numFmtId="0" fontId="3" fillId="0" borderId="0" xfId="0" applyFont="1" applyAlignment="1">
      <alignment horizontal="center"/>
    </xf>
    <xf numFmtId="44" fontId="0" fillId="0" borderId="2" xfId="1" applyFont="1" applyBorder="1"/>
    <xf numFmtId="0" fontId="0" fillId="0" borderId="0" xfId="0" applyBorder="1"/>
    <xf numFmtId="0" fontId="0" fillId="0" borderId="1" xfId="0" applyFill="1" applyBorder="1"/>
    <xf numFmtId="0" fontId="2" fillId="0" borderId="0" xfId="0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3" xfId="0" applyFont="1" applyFill="1" applyBorder="1"/>
    <xf numFmtId="0" fontId="0" fillId="0" borderId="0" xfId="0" applyFill="1" applyAlignment="1">
      <alignment horizontal="center"/>
    </xf>
    <xf numFmtId="44" fontId="0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nton, Celia" id="{3BDCD7B9-A0B6-4B33-AAD7-6D64C38D9D6C}" userId="S::Celia.Benton@milwaukeecountywi.gov::7035bb1d-efad-41a2-8429-1f54c0f5cb5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5-04-04T19:58:34.20" personId="{3BDCD7B9-A0B6-4B33-AAD7-6D64C38D9D6C}" id="{77D81CDF-8DBC-4347-879B-0008FF059693}">
    <text>Expected job classification is 33M</text>
  </threadedComment>
  <threadedComment ref="A5" dT="2025-04-04T19:59:14.09" personId="{3BDCD7B9-A0B6-4B33-AAD7-6D64C38D9D6C}" id="{00C32D87-364D-4DBF-A704-292A528DA8A8}" parentId="{77D81CDF-8DBC-4347-879B-0008FF059693}">
    <text>$33.10 to $46.58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67D9-C1D0-4C77-A6FE-B5873474DDEF}">
  <dimension ref="A1:R18"/>
  <sheetViews>
    <sheetView tabSelected="1" zoomScale="110" zoomScaleNormal="110" workbookViewId="0">
      <selection activeCell="G1" sqref="G1:R1048576"/>
    </sheetView>
  </sheetViews>
  <sheetFormatPr defaultRowHeight="14.5" x14ac:dyDescent="0.35"/>
  <cols>
    <col min="1" max="1" width="47.36328125" customWidth="1"/>
    <col min="2" max="2" width="15.81640625" customWidth="1"/>
    <col min="3" max="3" width="13.81640625" customWidth="1"/>
    <col min="4" max="4" width="16.08984375" customWidth="1"/>
    <col min="5" max="5" width="29.81640625" customWidth="1"/>
    <col min="6" max="6" width="13.90625" customWidth="1"/>
    <col min="7" max="7" width="0" hidden="1" customWidth="1"/>
    <col min="8" max="8" width="6.36328125" hidden="1" customWidth="1"/>
    <col min="9" max="9" width="11.6328125" hidden="1" customWidth="1"/>
    <col min="10" max="10" width="12.36328125" hidden="1" customWidth="1"/>
    <col min="11" max="11" width="12.6328125" hidden="1" customWidth="1"/>
    <col min="12" max="14" width="8.81640625" hidden="1" customWidth="1"/>
    <col min="15" max="15" width="10" hidden="1" customWidth="1"/>
    <col min="16" max="17" width="10.36328125" hidden="1" customWidth="1"/>
    <col min="18" max="18" width="0" hidden="1" customWidth="1"/>
  </cols>
  <sheetData>
    <row r="1" spans="1:18" x14ac:dyDescent="0.35">
      <c r="A1" s="10" t="s">
        <v>14</v>
      </c>
    </row>
    <row r="2" spans="1:18" x14ac:dyDescent="0.35">
      <c r="A2" s="3" t="s">
        <v>13</v>
      </c>
    </row>
    <row r="3" spans="1:18" x14ac:dyDescent="0.35">
      <c r="N3" s="16" t="s">
        <v>20</v>
      </c>
      <c r="O3" s="16" t="s">
        <v>21</v>
      </c>
      <c r="P3" s="16" t="s">
        <v>19</v>
      </c>
      <c r="Q3" s="15" t="s">
        <v>22</v>
      </c>
      <c r="R3" s="19"/>
    </row>
    <row r="4" spans="1:18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8</v>
      </c>
      <c r="F4" s="5">
        <v>639278</v>
      </c>
      <c r="G4" s="6"/>
      <c r="I4" t="s">
        <v>15</v>
      </c>
      <c r="J4" t="s">
        <v>16</v>
      </c>
    </row>
    <row r="5" spans="1:18" x14ac:dyDescent="0.35">
      <c r="A5" s="6" t="s">
        <v>4</v>
      </c>
      <c r="B5" s="13" t="s">
        <v>17</v>
      </c>
      <c r="C5" s="20">
        <v>124214.2</v>
      </c>
      <c r="D5" s="6" t="s">
        <v>9</v>
      </c>
      <c r="E5" s="11">
        <f>F4-C5</f>
        <v>515063.8</v>
      </c>
      <c r="F5" s="12"/>
      <c r="G5" s="12"/>
      <c r="H5">
        <v>100</v>
      </c>
      <c r="I5">
        <v>0.17169999999999999</v>
      </c>
      <c r="J5">
        <v>0.66239999999999999</v>
      </c>
      <c r="N5">
        <v>7.6499999999999999E-2</v>
      </c>
      <c r="P5">
        <v>0.06</v>
      </c>
    </row>
    <row r="6" spans="1:18" x14ac:dyDescent="0.35">
      <c r="A6" s="6" t="s">
        <v>5</v>
      </c>
      <c r="B6" s="13" t="s">
        <v>17</v>
      </c>
      <c r="C6" s="20">
        <v>126398.5</v>
      </c>
      <c r="D6" s="6" t="s">
        <v>9</v>
      </c>
      <c r="E6" s="11">
        <f>E5-C6</f>
        <v>388665.3</v>
      </c>
      <c r="F6" s="12"/>
      <c r="G6" s="12"/>
      <c r="H6">
        <v>96097</v>
      </c>
      <c r="I6">
        <f>H6*I5</f>
        <v>16499.854899999998</v>
      </c>
      <c r="J6">
        <f>H6*J5</f>
        <v>63654.652799999996</v>
      </c>
      <c r="K6">
        <f>SUM(H6:J6)</f>
        <v>176251.50770000002</v>
      </c>
      <c r="L6">
        <v>1</v>
      </c>
      <c r="M6">
        <v>96097</v>
      </c>
      <c r="N6">
        <f>M6*N5</f>
        <v>7351.4205000000002</v>
      </c>
      <c r="O6">
        <v>15000</v>
      </c>
      <c r="P6">
        <f>M6*P5</f>
        <v>5765.82</v>
      </c>
      <c r="R6" s="17">
        <f>SUM(M6:Q6)</f>
        <v>124214.24050000001</v>
      </c>
    </row>
    <row r="7" spans="1:18" x14ac:dyDescent="0.35">
      <c r="A7" s="6" t="s">
        <v>6</v>
      </c>
      <c r="B7" s="13" t="s">
        <v>17</v>
      </c>
      <c r="C7" s="20">
        <v>130726.39999999999</v>
      </c>
      <c r="D7" s="6" t="s">
        <v>9</v>
      </c>
      <c r="E7" s="11">
        <f>E6-C7</f>
        <v>257938.9</v>
      </c>
      <c r="F7" s="12"/>
      <c r="G7" s="12"/>
      <c r="H7">
        <v>96097</v>
      </c>
      <c r="J7">
        <f>H6*0.0765</f>
        <v>7351.4205000000002</v>
      </c>
      <c r="K7" s="14">
        <f>SUM(H7:J7)</f>
        <v>103448.42050000001</v>
      </c>
      <c r="L7">
        <v>2</v>
      </c>
      <c r="M7">
        <f>M6*1.02</f>
        <v>98018.94</v>
      </c>
      <c r="N7">
        <f>M7*N5</f>
        <v>7498.4489100000001</v>
      </c>
      <c r="O7">
        <v>15000</v>
      </c>
      <c r="P7">
        <f>M7*P5</f>
        <v>5881.1364000000003</v>
      </c>
      <c r="R7" s="17">
        <f t="shared" ref="R7:R10" si="0">SUM(M7:Q7)</f>
        <v>126398.52531000001</v>
      </c>
    </row>
    <row r="8" spans="1:18" x14ac:dyDescent="0.35">
      <c r="A8" s="6" t="s">
        <v>7</v>
      </c>
      <c r="B8" s="13" t="s">
        <v>17</v>
      </c>
      <c r="C8" s="20">
        <v>133010.9</v>
      </c>
      <c r="D8" s="6" t="s">
        <v>9</v>
      </c>
      <c r="E8" s="11">
        <f>E7-C8</f>
        <v>124928</v>
      </c>
      <c r="F8" s="12"/>
      <c r="G8" s="12"/>
      <c r="R8" s="17"/>
    </row>
    <row r="9" spans="1:18" ht="29" x14ac:dyDescent="0.35">
      <c r="A9" s="8" t="s">
        <v>10</v>
      </c>
      <c r="B9" s="6">
        <v>60116</v>
      </c>
      <c r="C9" s="7">
        <v>57402.95</v>
      </c>
      <c r="D9" s="6" t="s">
        <v>9</v>
      </c>
      <c r="E9" s="11">
        <f>E8-C9</f>
        <v>67525.05</v>
      </c>
      <c r="F9" s="12"/>
      <c r="G9" s="12"/>
      <c r="L9">
        <v>3</v>
      </c>
      <c r="M9">
        <f>M7*1.02</f>
        <v>99979.318800000008</v>
      </c>
      <c r="N9">
        <f>M9*N5</f>
        <v>7648.4178882000006</v>
      </c>
      <c r="O9">
        <v>15000</v>
      </c>
      <c r="P9">
        <f>M9*P5</f>
        <v>5998.7591280000006</v>
      </c>
      <c r="Q9">
        <f>SUM(O9:P9)*0.1</f>
        <v>2099.8759128000002</v>
      </c>
      <c r="R9" s="17">
        <f t="shared" si="0"/>
        <v>130726.37172900001</v>
      </c>
    </row>
    <row r="10" spans="1:18" ht="29" x14ac:dyDescent="0.35">
      <c r="A10" s="9" t="s">
        <v>18</v>
      </c>
      <c r="B10" s="6">
        <v>60116</v>
      </c>
      <c r="C10" s="7">
        <v>67525.05</v>
      </c>
      <c r="D10" s="6" t="s">
        <v>9</v>
      </c>
      <c r="E10" s="11">
        <f>E9-C10</f>
        <v>0</v>
      </c>
      <c r="F10" s="12"/>
      <c r="G10" s="12"/>
      <c r="L10">
        <v>4</v>
      </c>
      <c r="M10">
        <f t="shared" ref="M10" si="1">M9*1.02</f>
        <v>101978.90517600001</v>
      </c>
      <c r="N10">
        <f>M10*N5</f>
        <v>7801.3862459640013</v>
      </c>
      <c r="O10">
        <v>15000</v>
      </c>
      <c r="P10">
        <f>M10*P5</f>
        <v>6118.7343105600003</v>
      </c>
      <c r="Q10">
        <f>SUM(O10:P10)*0.1</f>
        <v>2111.8734310560003</v>
      </c>
      <c r="R10" s="17">
        <f t="shared" si="0"/>
        <v>133010.89916358003</v>
      </c>
    </row>
    <row r="11" spans="1:18" ht="58" x14ac:dyDescent="0.35">
      <c r="A11" s="6" t="s">
        <v>11</v>
      </c>
      <c r="B11" s="13">
        <v>43035</v>
      </c>
      <c r="C11" s="7">
        <v>200000</v>
      </c>
      <c r="D11" s="8" t="s">
        <v>12</v>
      </c>
      <c r="E11" s="11"/>
      <c r="F11" s="12"/>
      <c r="G11" s="12"/>
      <c r="R11" s="18">
        <f>SUM(R6:R10)</f>
        <v>514350.03670258005</v>
      </c>
    </row>
    <row r="16" spans="1:18" x14ac:dyDescent="0.35">
      <c r="D16" s="1"/>
      <c r="F16" s="2"/>
    </row>
    <row r="18" spans="3:3" x14ac:dyDescent="0.35">
      <c r="C18" s="2"/>
    </row>
  </sheetData>
  <phoneticPr fontId="4" type="noConversion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16E7931789B344A80A2F572B4E1EA7" ma:contentTypeVersion="13" ma:contentTypeDescription="Create a new document." ma:contentTypeScope="" ma:versionID="1878fc4a9f6cbfde82813d5c82ea3c3b">
  <xsd:schema xmlns:xsd="http://www.w3.org/2001/XMLSchema" xmlns:xs="http://www.w3.org/2001/XMLSchema" xmlns:p="http://schemas.microsoft.com/office/2006/metadata/properties" xmlns:ns2="6d71a793-add3-4681-bfd2-faef64317165" xmlns:ns3="51a375b3-29e9-43a0-bb0c-0ea854d025aa" targetNamespace="http://schemas.microsoft.com/office/2006/metadata/properties" ma:root="true" ma:fieldsID="ea6555ce69c0ecb8817317bc722be9cf" ns2:_="" ns3:_="">
    <xsd:import namespace="6d71a793-add3-4681-bfd2-faef64317165"/>
    <xsd:import namespace="51a375b3-29e9-43a0-bb0c-0ea854d025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71a793-add3-4681-bfd2-faef643171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047e948-e1f8-47be-a37d-d18de61af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a375b3-29e9-43a0-bb0c-0ea854d025a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17f2dc0-1fdd-4806-be9c-6a771b9ac719}" ma:internalName="TaxCatchAll" ma:showField="CatchAllData" ma:web="51a375b3-29e9-43a0-bb0c-0ea854d025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a375b3-29e9-43a0-bb0c-0ea854d025aa" xsi:nil="true"/>
    <lcf76f155ced4ddcb4097134ff3c332f xmlns="6d71a793-add3-4681-bfd2-faef643171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FEB762-6B4F-42B8-8C2D-C93C9A193960}"/>
</file>

<file path=customXml/itemProps2.xml><?xml version="1.0" encoding="utf-8"?>
<ds:datastoreItem xmlns:ds="http://schemas.openxmlformats.org/officeDocument/2006/customXml" ds:itemID="{8D37C398-91E2-4667-9223-D8705030AF39}"/>
</file>

<file path=customXml/itemProps3.xml><?xml version="1.0" encoding="utf-8"?>
<ds:datastoreItem xmlns:ds="http://schemas.openxmlformats.org/officeDocument/2006/customXml" ds:itemID="{47FB7E02-B0DA-450D-AB87-1E639EF3EE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Budget Full Costs</vt:lpstr>
    </vt:vector>
  </TitlesOfParts>
  <Company>Milwaukee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Benton, Celia</dc:creator>
  <cp:lastModifiedBy>Celia Benton</cp:lastModifiedBy>
  <dcterms:created xsi:type="dcterms:W3CDTF">2025-04-04T13:45:45Z</dcterms:created>
  <dcterms:modified xsi:type="dcterms:W3CDTF">2025-04-17T17:25:35Z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0x0101005516E7931789B344A80A2F572B4E1EA7</vt:lpwstr>
  </property>
</Properties>
</file>